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0秋田式副業プログラムと口コミアフィリエイト\A4版3枚とB4版1枚・エクセル・ワードフアィル\"/>
    </mc:Choice>
  </mc:AlternateContent>
  <bookViews>
    <workbookView xWindow="0" yWindow="0" windowWidth="20460" windowHeight="7845"/>
  </bookViews>
  <sheets>
    <sheet name="魔法のシート（副申書）A4サイズにて作成" sheetId="1" r:id="rId1"/>
  </sheets>
  <externalReferences>
    <externalReference r:id="rId2"/>
  </externalReferenc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3" i="1" l="1"/>
  <c r="N43" i="1"/>
  <c r="L43" i="1"/>
  <c r="J43" i="1"/>
  <c r="P42" i="1"/>
  <c r="N42" i="1"/>
  <c r="L42" i="1"/>
  <c r="J42" i="1"/>
  <c r="P40" i="1"/>
  <c r="P27" i="1"/>
  <c r="Q40" i="1"/>
  <c r="N40" i="1"/>
  <c r="N27" i="1"/>
  <c r="O40" i="1"/>
  <c r="L40" i="1"/>
  <c r="L27" i="1"/>
  <c r="M40" i="1"/>
  <c r="J40" i="1"/>
  <c r="J27" i="1"/>
  <c r="K40" i="1"/>
  <c r="P39" i="1"/>
  <c r="Q39" i="1"/>
  <c r="N39" i="1"/>
  <c r="O39" i="1"/>
  <c r="L39" i="1"/>
  <c r="M39" i="1"/>
  <c r="J39" i="1"/>
  <c r="K39" i="1"/>
  <c r="C39" i="1"/>
  <c r="D39" i="1"/>
  <c r="E39" i="1"/>
  <c r="F39" i="1"/>
  <c r="G39" i="1"/>
  <c r="P38" i="1"/>
  <c r="Q38" i="1"/>
  <c r="N38" i="1"/>
  <c r="O38" i="1"/>
  <c r="L38" i="1"/>
  <c r="M38" i="1"/>
  <c r="J38" i="1"/>
  <c r="K38" i="1"/>
  <c r="P37" i="1"/>
  <c r="Q37" i="1"/>
  <c r="N37" i="1"/>
  <c r="O37" i="1"/>
  <c r="L37" i="1"/>
  <c r="M37" i="1"/>
  <c r="J37" i="1"/>
  <c r="K37" i="1"/>
  <c r="G37" i="1"/>
  <c r="P36" i="1"/>
  <c r="Q36" i="1"/>
  <c r="N36" i="1"/>
  <c r="O36" i="1"/>
  <c r="L36" i="1"/>
  <c r="M36" i="1"/>
  <c r="J36" i="1"/>
  <c r="K36" i="1"/>
  <c r="G36" i="1"/>
  <c r="P35" i="1"/>
  <c r="Q35" i="1"/>
  <c r="N35" i="1"/>
  <c r="O35" i="1"/>
  <c r="L35" i="1"/>
  <c r="M35" i="1"/>
  <c r="J35" i="1"/>
  <c r="K35" i="1"/>
  <c r="G35" i="1"/>
  <c r="P34" i="1"/>
  <c r="Q34" i="1"/>
  <c r="N34" i="1"/>
  <c r="O34" i="1"/>
  <c r="L34" i="1"/>
  <c r="M34" i="1"/>
  <c r="J34" i="1"/>
  <c r="K34" i="1"/>
  <c r="G34" i="1"/>
  <c r="P33" i="1"/>
  <c r="Q33" i="1"/>
  <c r="N33" i="1"/>
  <c r="O33" i="1"/>
  <c r="L33" i="1"/>
  <c r="M33" i="1"/>
  <c r="J33" i="1"/>
  <c r="K33" i="1"/>
  <c r="G33" i="1"/>
  <c r="P32" i="1"/>
  <c r="Q32" i="1"/>
  <c r="N32" i="1"/>
  <c r="O32" i="1"/>
  <c r="L32" i="1"/>
  <c r="M32" i="1"/>
  <c r="J32" i="1"/>
  <c r="K32" i="1"/>
  <c r="G32" i="1"/>
  <c r="P31" i="1"/>
  <c r="N31" i="1"/>
  <c r="L31" i="1"/>
  <c r="G31" i="1"/>
  <c r="P30" i="1"/>
  <c r="Q30" i="1"/>
  <c r="N30" i="1"/>
  <c r="O30" i="1"/>
  <c r="L30" i="1"/>
  <c r="M30" i="1"/>
  <c r="J30" i="1"/>
  <c r="K30" i="1"/>
  <c r="G30" i="1"/>
  <c r="P29" i="1"/>
  <c r="Q29" i="1"/>
  <c r="N29" i="1"/>
  <c r="O29" i="1"/>
  <c r="L29" i="1"/>
  <c r="M29" i="1"/>
  <c r="J29" i="1"/>
  <c r="K29" i="1"/>
  <c r="G29" i="1"/>
  <c r="P28" i="1"/>
  <c r="Q28" i="1"/>
  <c r="N28" i="1"/>
  <c r="O28" i="1"/>
  <c r="L28" i="1"/>
  <c r="M28" i="1"/>
  <c r="J28" i="1"/>
  <c r="K28" i="1"/>
  <c r="G28" i="1"/>
  <c r="Q27" i="1"/>
  <c r="O27" i="1"/>
  <c r="M27" i="1"/>
  <c r="K27" i="1"/>
  <c r="G27" i="1"/>
  <c r="G26" i="1"/>
</calcChain>
</file>

<file path=xl/sharedStrings.xml><?xml version="1.0" encoding="utf-8"?>
<sst xmlns="http://schemas.openxmlformats.org/spreadsheetml/2006/main" count="78" uniqueCount="78">
  <si>
    <t>１．経緯</t>
    <rPh sb="2" eb="4">
      <t>ケイイ</t>
    </rPh>
    <phoneticPr fontId="3"/>
  </si>
  <si>
    <t>３．前提</t>
    <rPh sb="2" eb="4">
      <t>ゼンテイ</t>
    </rPh>
    <phoneticPr fontId="3"/>
  </si>
  <si>
    <t>・以前より夢であったアロマオイルを使ったセラピー施術のお店を開業したく</t>
    <rPh sb="1" eb="3">
      <t>イゼン</t>
    </rPh>
    <rPh sb="5" eb="6">
      <t>ユメ</t>
    </rPh>
    <rPh sb="17" eb="18">
      <t>ツカ</t>
    </rPh>
    <rPh sb="24" eb="26">
      <t>セジュツ</t>
    </rPh>
    <rPh sb="28" eb="29">
      <t>ミセ</t>
    </rPh>
    <rPh sb="30" eb="32">
      <t>カイギョウ</t>
    </rPh>
    <phoneticPr fontId="3"/>
  </si>
  <si>
    <t>・毎月稼働（実働）25日（実際は予約ありで休みなしも）</t>
    <rPh sb="1" eb="3">
      <t>マイツキ</t>
    </rPh>
    <rPh sb="3" eb="5">
      <t>カドウ</t>
    </rPh>
    <rPh sb="6" eb="8">
      <t>ジツドウ</t>
    </rPh>
    <rPh sb="11" eb="12">
      <t>ニチ</t>
    </rPh>
    <rPh sb="13" eb="15">
      <t>ジッサイ</t>
    </rPh>
    <rPh sb="16" eb="18">
      <t>ヨヤク</t>
    </rPh>
    <rPh sb="21" eb="22">
      <t>ヤス</t>
    </rPh>
    <phoneticPr fontId="3"/>
  </si>
  <si>
    <t>・施術客単価 4,500～5,000円×2人・・・毎月200千円を見込む</t>
    <rPh sb="1" eb="3">
      <t>セジュツ</t>
    </rPh>
    <rPh sb="3" eb="6">
      <t>キャクタンカ</t>
    </rPh>
    <rPh sb="18" eb="19">
      <t>エン</t>
    </rPh>
    <rPh sb="21" eb="22">
      <t>ニン</t>
    </rPh>
    <rPh sb="25" eb="27">
      <t>マイツキ</t>
    </rPh>
    <rPh sb="30" eb="32">
      <t>センエン</t>
    </rPh>
    <rPh sb="33" eb="35">
      <t>ミコ</t>
    </rPh>
    <phoneticPr fontId="3"/>
  </si>
  <si>
    <t>・同年9月より少しずつ試行的に施術開始。</t>
    <rPh sb="1" eb="3">
      <t>ドウネン</t>
    </rPh>
    <rPh sb="4" eb="5">
      <t>ガツ</t>
    </rPh>
    <rPh sb="7" eb="8">
      <t>スコ</t>
    </rPh>
    <rPh sb="11" eb="14">
      <t>シコウテキ</t>
    </rPh>
    <rPh sb="15" eb="17">
      <t>シジュツ</t>
    </rPh>
    <rPh sb="17" eb="19">
      <t>カイシ</t>
    </rPh>
    <phoneticPr fontId="3"/>
  </si>
  <si>
    <t>・アロマグッズ（商品オイル）3,000円～7、8,000円・・・毎月20個～30個販売</t>
    <rPh sb="8" eb="10">
      <t>シヒ</t>
    </rPh>
    <rPh sb="19" eb="20">
      <t>エン</t>
    </rPh>
    <rPh sb="28" eb="29">
      <t>エン</t>
    </rPh>
    <rPh sb="32" eb="34">
      <t>マイツキ</t>
    </rPh>
    <rPh sb="36" eb="37">
      <t>コ</t>
    </rPh>
    <rPh sb="40" eb="41">
      <t>コ</t>
    </rPh>
    <rPh sb="41" eb="43">
      <t>ハンバイ</t>
    </rPh>
    <phoneticPr fontId="3"/>
  </si>
  <si>
    <t>　毎月100千円を見込む（原価約70％）</t>
    <rPh sb="1" eb="3">
      <t>マイツキ</t>
    </rPh>
    <rPh sb="6" eb="8">
      <t>センエン</t>
    </rPh>
    <rPh sb="9" eb="11">
      <t>ミコ</t>
    </rPh>
    <rPh sb="13" eb="15">
      <t>ゲンカ</t>
    </rPh>
    <rPh sb="15" eb="16">
      <t>ヤク</t>
    </rPh>
    <phoneticPr fontId="3"/>
  </si>
  <si>
    <t>　（家賃○千円）</t>
    <rPh sb="2" eb="4">
      <t>ヤチン</t>
    </rPh>
    <rPh sb="5" eb="7">
      <t>センエン</t>
    </rPh>
    <phoneticPr fontId="3"/>
  </si>
  <si>
    <t>・ヘアートリートメント毎月100千円を見込む（2年目150千円、3年目200千円・・・）</t>
    <rPh sb="11" eb="13">
      <t>マイツキ</t>
    </rPh>
    <rPh sb="16" eb="18">
      <t>センエン</t>
    </rPh>
    <rPh sb="19" eb="21">
      <t>ミコ</t>
    </rPh>
    <rPh sb="24" eb="25">
      <t>ネン</t>
    </rPh>
    <rPh sb="25" eb="26">
      <t>メ</t>
    </rPh>
    <rPh sb="29" eb="31">
      <t>センエン</t>
    </rPh>
    <rPh sb="33" eb="34">
      <t>ネン</t>
    </rPh>
    <rPh sb="34" eb="35">
      <t>メ</t>
    </rPh>
    <rPh sb="38" eb="40">
      <t>センエン</t>
    </rPh>
    <phoneticPr fontId="3"/>
  </si>
  <si>
    <t>・水道光熱費・・・毎月25千円～30千円</t>
    <rPh sb="1" eb="3">
      <t>スイドウ</t>
    </rPh>
    <rPh sb="3" eb="6">
      <t>コウネツヒ</t>
    </rPh>
    <rPh sb="9" eb="11">
      <t>マイツキ</t>
    </rPh>
    <rPh sb="13" eb="15">
      <t>センエン</t>
    </rPh>
    <rPh sb="18" eb="20">
      <t>センエン</t>
    </rPh>
    <phoneticPr fontId="3"/>
  </si>
  <si>
    <t>・現在、固定客約50名ほど獲得。</t>
    <rPh sb="1" eb="3">
      <t>ゲンザイ</t>
    </rPh>
    <rPh sb="4" eb="7">
      <t>コテイキャク</t>
    </rPh>
    <rPh sb="7" eb="8">
      <t>ヤク</t>
    </rPh>
    <rPh sb="10" eb="11">
      <t>メイ</t>
    </rPh>
    <rPh sb="13" eb="15">
      <t>カクトク</t>
    </rPh>
    <phoneticPr fontId="3"/>
  </si>
  <si>
    <t>・家賃・・・毎月62千円</t>
    <rPh sb="1" eb="3">
      <t>ヤチン</t>
    </rPh>
    <rPh sb="6" eb="8">
      <t>マイツキ</t>
    </rPh>
    <rPh sb="10" eb="12">
      <t>センエン</t>
    </rPh>
    <phoneticPr fontId="3"/>
  </si>
  <si>
    <t>・自宅とアパート（施術室）との往復で非効率的な活動状況。</t>
    <rPh sb="1" eb="3">
      <t>ジタク</t>
    </rPh>
    <rPh sb="9" eb="11">
      <t>セジュツ</t>
    </rPh>
    <rPh sb="11" eb="12">
      <t>シツ</t>
    </rPh>
    <rPh sb="15" eb="17">
      <t>オウフク</t>
    </rPh>
    <rPh sb="18" eb="22">
      <t>ヒコウリツテキ</t>
    </rPh>
    <rPh sb="23" eb="25">
      <t>カツドウ</t>
    </rPh>
    <rPh sb="25" eb="27">
      <t>ジョウキョウ</t>
    </rPh>
    <phoneticPr fontId="3"/>
  </si>
  <si>
    <t>・研修費用・・・毎月20千円（旅費交通費・宿泊料）</t>
    <rPh sb="1" eb="3">
      <t>ケンシュウ</t>
    </rPh>
    <rPh sb="3" eb="5">
      <t>ヒヨウ</t>
    </rPh>
    <rPh sb="8" eb="10">
      <t>マイツキ</t>
    </rPh>
    <rPh sb="12" eb="14">
      <t>センエン</t>
    </rPh>
    <rPh sb="15" eb="17">
      <t>リョヒ</t>
    </rPh>
    <rPh sb="17" eb="20">
      <t>コウツウヒ</t>
    </rPh>
    <rPh sb="21" eb="24">
      <t>シュクハクリョウ</t>
    </rPh>
    <phoneticPr fontId="3"/>
  </si>
  <si>
    <t>・今回、店舗兼居宅の賃貸物件が出ることから（令和元年11月）</t>
    <rPh sb="1" eb="3">
      <t>コンカイ</t>
    </rPh>
    <rPh sb="4" eb="6">
      <t>テンポ</t>
    </rPh>
    <rPh sb="6" eb="7">
      <t>ケン</t>
    </rPh>
    <rPh sb="7" eb="9">
      <t>キョタク</t>
    </rPh>
    <rPh sb="10" eb="12">
      <t>チンタイ</t>
    </rPh>
    <rPh sb="12" eb="14">
      <t>ブッケン</t>
    </rPh>
    <rPh sb="15" eb="16">
      <t>デ</t>
    </rPh>
    <rPh sb="22" eb="23">
      <t>レイ</t>
    </rPh>
    <rPh sb="23" eb="24">
      <t>ワ</t>
    </rPh>
    <rPh sb="24" eb="26">
      <t>ガンネン</t>
    </rPh>
    <rPh sb="28" eb="29">
      <t>ガツ</t>
    </rPh>
    <phoneticPr fontId="3"/>
  </si>
  <si>
    <t>　自宅から引越しを決断。</t>
    <rPh sb="1" eb="3">
      <t>ジタク</t>
    </rPh>
    <rPh sb="5" eb="7">
      <t>ヒッコ</t>
    </rPh>
    <rPh sb="9" eb="11">
      <t>ケツダン</t>
    </rPh>
    <phoneticPr fontId="3"/>
  </si>
  <si>
    <t>・今回、店舗兼居宅付きの賃貸住宅に引っ越すことから自宅は賃貸に出す予定。</t>
    <rPh sb="1" eb="3">
      <t>コンカイ</t>
    </rPh>
    <rPh sb="4" eb="6">
      <t>テンポ</t>
    </rPh>
    <rPh sb="6" eb="7">
      <t>ケン</t>
    </rPh>
    <rPh sb="7" eb="9">
      <t>キョタク</t>
    </rPh>
    <rPh sb="9" eb="10">
      <t>ツ</t>
    </rPh>
    <rPh sb="12" eb="14">
      <t>チンタイ</t>
    </rPh>
    <rPh sb="14" eb="16">
      <t>ジュウタク</t>
    </rPh>
    <rPh sb="17" eb="18">
      <t>ヒ</t>
    </rPh>
    <rPh sb="19" eb="20">
      <t>コ</t>
    </rPh>
    <rPh sb="25" eb="27">
      <t>ジタク</t>
    </rPh>
    <rPh sb="28" eb="30">
      <t>チンタイ</t>
    </rPh>
    <rPh sb="31" eb="32">
      <t>ダ</t>
    </rPh>
    <rPh sb="33" eb="35">
      <t>ヨテイ</t>
    </rPh>
    <phoneticPr fontId="3"/>
  </si>
  <si>
    <t>・好物件であることから移転の上、本格的なアロマセラピーのお店を</t>
    <rPh sb="1" eb="2">
      <t>コウ</t>
    </rPh>
    <rPh sb="2" eb="4">
      <t>ブッケン</t>
    </rPh>
    <rPh sb="11" eb="13">
      <t>イテン</t>
    </rPh>
    <rPh sb="14" eb="15">
      <t>ウエ</t>
    </rPh>
    <rPh sb="16" eb="19">
      <t>ホンカクテキ</t>
    </rPh>
    <rPh sb="29" eb="30">
      <t>ミセ</t>
    </rPh>
    <phoneticPr fontId="3"/>
  </si>
  <si>
    <t>・実質、アロマセラピー店舗用としての本人負担は・・・27千円（62－35）</t>
    <rPh sb="1" eb="3">
      <t>ジッシツ</t>
    </rPh>
    <rPh sb="11" eb="13">
      <t>テンポ</t>
    </rPh>
    <rPh sb="13" eb="14">
      <t>ヨウ</t>
    </rPh>
    <rPh sb="18" eb="20">
      <t>ホンニン</t>
    </rPh>
    <rPh sb="20" eb="22">
      <t>フタン</t>
    </rPh>
    <rPh sb="28" eb="30">
      <t>センエン</t>
    </rPh>
    <phoneticPr fontId="3"/>
  </si>
  <si>
    <t>　リニューアルオープンしたく本件申し出となったもの。</t>
    <rPh sb="14" eb="16">
      <t>ホンケン</t>
    </rPh>
    <rPh sb="16" eb="17">
      <t>モウ</t>
    </rPh>
    <rPh sb="18" eb="19">
      <t>デ</t>
    </rPh>
    <phoneticPr fontId="3"/>
  </si>
  <si>
    <t>・借入希望額2,500千円（資金使途別途明細参照ください）</t>
    <rPh sb="1" eb="3">
      <t>カリイレ</t>
    </rPh>
    <rPh sb="3" eb="5">
      <t>キボウ</t>
    </rPh>
    <rPh sb="5" eb="6">
      <t>ガク</t>
    </rPh>
    <rPh sb="11" eb="13">
      <t>センエン</t>
    </rPh>
    <rPh sb="14" eb="16">
      <t>シキン</t>
    </rPh>
    <rPh sb="16" eb="18">
      <t>シト</t>
    </rPh>
    <rPh sb="18" eb="20">
      <t>ベット</t>
    </rPh>
    <rPh sb="20" eb="22">
      <t>メイサイ</t>
    </rPh>
    <rPh sb="22" eb="24">
      <t>サンショウ</t>
    </rPh>
    <phoneticPr fontId="3"/>
  </si>
  <si>
    <t>・半年据置、7年返済（12ヶ月×6年+6ヶ月の78回均等返済）</t>
    <rPh sb="1" eb="3">
      <t>ハントシ</t>
    </rPh>
    <rPh sb="3" eb="5">
      <t>スエオキ</t>
    </rPh>
    <rPh sb="7" eb="8">
      <t>ネン</t>
    </rPh>
    <rPh sb="8" eb="10">
      <t>ヘンサイ</t>
    </rPh>
    <rPh sb="14" eb="15">
      <t>ゲツ</t>
    </rPh>
    <rPh sb="17" eb="18">
      <t>ネン</t>
    </rPh>
    <rPh sb="21" eb="22">
      <t>ゲツ</t>
    </rPh>
    <rPh sb="25" eb="26">
      <t>カイ</t>
    </rPh>
    <rPh sb="26" eb="28">
      <t>キントウ</t>
    </rPh>
    <rPh sb="28" eb="30">
      <t>ヘンサイ</t>
    </rPh>
    <phoneticPr fontId="3"/>
  </si>
  <si>
    <t>２．実績</t>
    <rPh sb="2" eb="4">
      <t>ジッセキ</t>
    </rPh>
    <phoneticPr fontId="3"/>
  </si>
  <si>
    <t>　毎月32千円宛返済・最終回36千円</t>
    <rPh sb="1" eb="3">
      <t>マイツキ</t>
    </rPh>
    <rPh sb="5" eb="7">
      <t>センエン</t>
    </rPh>
    <rPh sb="7" eb="8">
      <t>アテ</t>
    </rPh>
    <rPh sb="8" eb="10">
      <t>ヘンサイ</t>
    </rPh>
    <rPh sb="11" eb="13">
      <t>サイシュウ</t>
    </rPh>
    <rPh sb="13" eb="14">
      <t>カイ</t>
    </rPh>
    <rPh sb="16" eb="18">
      <t>センエン</t>
    </rPh>
    <phoneticPr fontId="3"/>
  </si>
  <si>
    <t>（単位：千円）</t>
    <rPh sb="1" eb="3">
      <t>タンイ</t>
    </rPh>
    <rPh sb="4" eb="6">
      <t>センエン</t>
    </rPh>
    <phoneticPr fontId="3"/>
  </si>
  <si>
    <t>出張</t>
    <rPh sb="0" eb="2">
      <t>シュッチョウ</t>
    </rPh>
    <phoneticPr fontId="3"/>
  </si>
  <si>
    <t>オイルマッサージ施術</t>
    <rPh sb="8" eb="10">
      <t>セジュツ</t>
    </rPh>
    <phoneticPr fontId="3"/>
  </si>
  <si>
    <t>アロマ商品販売</t>
    <rPh sb="3" eb="5">
      <t>シヒ</t>
    </rPh>
    <rPh sb="5" eb="7">
      <t>ハンバイ</t>
    </rPh>
    <phoneticPr fontId="3"/>
  </si>
  <si>
    <t>ヘアートリートメント</t>
    <phoneticPr fontId="3"/>
  </si>
  <si>
    <t>月小計</t>
    <rPh sb="0" eb="1">
      <t>ツキ</t>
    </rPh>
    <rPh sb="1" eb="3">
      <t>ショウケイ</t>
    </rPh>
    <phoneticPr fontId="3"/>
  </si>
  <si>
    <t>４．収支予想</t>
    <rPh sb="2" eb="4">
      <t>シュウシ</t>
    </rPh>
    <rPh sb="4" eb="6">
      <t>ヨソウ</t>
    </rPh>
    <phoneticPr fontId="3"/>
  </si>
  <si>
    <t>（千円）</t>
    <rPh sb="1" eb="3">
      <t>センエン</t>
    </rPh>
    <phoneticPr fontId="3"/>
  </si>
  <si>
    <t>平成30年10月</t>
    <rPh sb="0" eb="2">
      <t>ヘイセイ</t>
    </rPh>
    <rPh sb="4" eb="5">
      <t>ネン</t>
    </rPh>
    <rPh sb="7" eb="8">
      <t>ガツ</t>
    </rPh>
    <phoneticPr fontId="3"/>
  </si>
  <si>
    <t>1年目</t>
    <rPh sb="1" eb="2">
      <t>ネン</t>
    </rPh>
    <rPh sb="2" eb="3">
      <t>メ</t>
    </rPh>
    <phoneticPr fontId="3"/>
  </si>
  <si>
    <t>2年目</t>
    <rPh sb="1" eb="2">
      <t>ネン</t>
    </rPh>
    <rPh sb="2" eb="3">
      <t>メ</t>
    </rPh>
    <phoneticPr fontId="3"/>
  </si>
  <si>
    <t>3年目</t>
    <rPh sb="1" eb="2">
      <t>ネン</t>
    </rPh>
    <rPh sb="2" eb="3">
      <t>メ</t>
    </rPh>
    <phoneticPr fontId="3"/>
  </si>
  <si>
    <t>4年目</t>
    <rPh sb="1" eb="2">
      <t>ネン</t>
    </rPh>
    <rPh sb="2" eb="3">
      <t>メ</t>
    </rPh>
    <phoneticPr fontId="3"/>
  </si>
  <si>
    <t>平成30年11月</t>
    <rPh sb="0" eb="2">
      <t>ヘイセイ</t>
    </rPh>
    <rPh sb="4" eb="5">
      <t>ネン</t>
    </rPh>
    <rPh sb="7" eb="8">
      <t>ガツ</t>
    </rPh>
    <phoneticPr fontId="3"/>
  </si>
  <si>
    <t>売上</t>
    <rPh sb="0" eb="2">
      <t>ウリアゲ</t>
    </rPh>
    <phoneticPr fontId="3"/>
  </si>
  <si>
    <t>平成30年12月</t>
    <rPh sb="0" eb="2">
      <t>ヘイセイ</t>
    </rPh>
    <rPh sb="4" eb="5">
      <t>ネン</t>
    </rPh>
    <rPh sb="7" eb="8">
      <t>ガツ</t>
    </rPh>
    <phoneticPr fontId="3"/>
  </si>
  <si>
    <t>　（施術）</t>
    <rPh sb="2" eb="4">
      <t>セジュツ</t>
    </rPh>
    <phoneticPr fontId="3"/>
  </si>
  <si>
    <t>平成31年1月</t>
    <rPh sb="0" eb="2">
      <t>ヘイセイ</t>
    </rPh>
    <rPh sb="4" eb="5">
      <t>ネン</t>
    </rPh>
    <rPh sb="6" eb="7">
      <t>ガツ</t>
    </rPh>
    <phoneticPr fontId="3"/>
  </si>
  <si>
    <t>　（グッズ）</t>
    <phoneticPr fontId="3"/>
  </si>
  <si>
    <t>平成31年2月</t>
    <rPh sb="0" eb="2">
      <t>ヘイセイ</t>
    </rPh>
    <rPh sb="4" eb="5">
      <t>ネン</t>
    </rPh>
    <rPh sb="6" eb="7">
      <t>ガツ</t>
    </rPh>
    <phoneticPr fontId="3"/>
  </si>
  <si>
    <t>　（ヘアー）</t>
    <phoneticPr fontId="3"/>
  </si>
  <si>
    <t>平成31年3月</t>
    <rPh sb="0" eb="2">
      <t>ヘイセイ</t>
    </rPh>
    <rPh sb="4" eb="5">
      <t>ネン</t>
    </rPh>
    <rPh sb="6" eb="7">
      <t>ガツ</t>
    </rPh>
    <phoneticPr fontId="3"/>
  </si>
  <si>
    <t>年伸率</t>
    <rPh sb="0" eb="1">
      <t>ネン</t>
    </rPh>
    <rPh sb="1" eb="2">
      <t>ノ</t>
    </rPh>
    <rPh sb="2" eb="3">
      <t>リツ</t>
    </rPh>
    <phoneticPr fontId="3"/>
  </si>
  <si>
    <t>-</t>
    <phoneticPr fontId="3"/>
  </si>
  <si>
    <t>平成31年4月</t>
    <rPh sb="0" eb="2">
      <t>ヘイセイ</t>
    </rPh>
    <rPh sb="4" eb="5">
      <t>ネン</t>
    </rPh>
    <rPh sb="6" eb="7">
      <t>ガツ</t>
    </rPh>
    <phoneticPr fontId="3"/>
  </si>
  <si>
    <t xml:space="preserve"> 原価</t>
    <rPh sb="1" eb="3">
      <t>ゲンカ</t>
    </rPh>
    <phoneticPr fontId="3"/>
  </si>
  <si>
    <t>令和1年5月</t>
    <rPh sb="0" eb="1">
      <t>レイ</t>
    </rPh>
    <rPh sb="1" eb="2">
      <t>ワ</t>
    </rPh>
    <rPh sb="3" eb="4">
      <t>ネン</t>
    </rPh>
    <rPh sb="5" eb="6">
      <t>ガツ</t>
    </rPh>
    <phoneticPr fontId="3"/>
  </si>
  <si>
    <t>売上総利益</t>
    <rPh sb="0" eb="2">
      <t>ウリアゲ</t>
    </rPh>
    <rPh sb="2" eb="5">
      <t>ソウリエキ</t>
    </rPh>
    <phoneticPr fontId="3"/>
  </si>
  <si>
    <t>令和1年6月</t>
    <rPh sb="0" eb="1">
      <t>レイ</t>
    </rPh>
    <rPh sb="1" eb="2">
      <t>ワ</t>
    </rPh>
    <rPh sb="3" eb="4">
      <t>ネン</t>
    </rPh>
    <rPh sb="5" eb="6">
      <t>ガツ</t>
    </rPh>
    <phoneticPr fontId="3"/>
  </si>
  <si>
    <t>販管費</t>
    <rPh sb="0" eb="3">
      <t>ハンカンヒ</t>
    </rPh>
    <phoneticPr fontId="3"/>
  </si>
  <si>
    <t>令和1年7月</t>
    <rPh sb="0" eb="1">
      <t>レイ</t>
    </rPh>
    <rPh sb="1" eb="2">
      <t>ワ</t>
    </rPh>
    <rPh sb="3" eb="4">
      <t>ネン</t>
    </rPh>
    <rPh sb="5" eb="6">
      <t>ガツ</t>
    </rPh>
    <phoneticPr fontId="3"/>
  </si>
  <si>
    <t>営業利益</t>
    <rPh sb="0" eb="2">
      <t>エイギョウ</t>
    </rPh>
    <rPh sb="2" eb="4">
      <t>リエキ</t>
    </rPh>
    <phoneticPr fontId="3"/>
  </si>
  <si>
    <t>令和1年8月</t>
    <rPh sb="0" eb="1">
      <t>レイ</t>
    </rPh>
    <rPh sb="1" eb="2">
      <t>ワ</t>
    </rPh>
    <rPh sb="3" eb="4">
      <t>ネン</t>
    </rPh>
    <rPh sb="5" eb="6">
      <t>ガツ</t>
    </rPh>
    <phoneticPr fontId="3"/>
  </si>
  <si>
    <t xml:space="preserve"> 営業外収益</t>
    <rPh sb="1" eb="4">
      <t>エイギョウガイ</t>
    </rPh>
    <rPh sb="4" eb="6">
      <t>シュウエキ</t>
    </rPh>
    <phoneticPr fontId="3"/>
  </si>
  <si>
    <t>令和1年9月</t>
    <rPh sb="0" eb="1">
      <t>レイ</t>
    </rPh>
    <rPh sb="1" eb="2">
      <t>ワ</t>
    </rPh>
    <rPh sb="3" eb="4">
      <t>ネン</t>
    </rPh>
    <rPh sb="5" eb="6">
      <t>ガツ</t>
    </rPh>
    <phoneticPr fontId="3"/>
  </si>
  <si>
    <t xml:space="preserve"> 営業外費用</t>
    <rPh sb="1" eb="4">
      <t>エイギョウガイ</t>
    </rPh>
    <rPh sb="4" eb="6">
      <t>ヒヨウ</t>
    </rPh>
    <phoneticPr fontId="3"/>
  </si>
  <si>
    <t>経常利益</t>
    <rPh sb="0" eb="4">
      <t>ケイジョウリエキ</t>
    </rPh>
    <phoneticPr fontId="3"/>
  </si>
  <si>
    <t>合計</t>
    <rPh sb="0" eb="2">
      <t>ゴウケイ</t>
    </rPh>
    <phoneticPr fontId="3"/>
  </si>
  <si>
    <t xml:space="preserve"> 税引前利益</t>
    <rPh sb="1" eb="3">
      <t>ゼイビ</t>
    </rPh>
    <rPh sb="3" eb="4">
      <t>ゼン</t>
    </rPh>
    <rPh sb="4" eb="6">
      <t>リエキ</t>
    </rPh>
    <phoneticPr fontId="3"/>
  </si>
  <si>
    <t>当期利益</t>
    <rPh sb="0" eb="4">
      <t>トウキリエキ</t>
    </rPh>
    <phoneticPr fontId="3"/>
  </si>
  <si>
    <t>※出張については店での施術注力方向から削減傾向</t>
    <rPh sb="1" eb="3">
      <t>シュッチョウ</t>
    </rPh>
    <rPh sb="8" eb="9">
      <t>ミセ</t>
    </rPh>
    <rPh sb="11" eb="13">
      <t>シジュツ</t>
    </rPh>
    <rPh sb="13" eb="15">
      <t>チュウリョク</t>
    </rPh>
    <rPh sb="15" eb="17">
      <t>ホウコウ</t>
    </rPh>
    <rPh sb="19" eb="21">
      <t>サクゲン</t>
    </rPh>
    <rPh sb="21" eb="23">
      <t>ケイコウ</t>
    </rPh>
    <phoneticPr fontId="3"/>
  </si>
  <si>
    <t>※新規施術としてヘアートリートメント開始（将来的には月30万円を目指す）</t>
    <rPh sb="1" eb="3">
      <t>シンキ</t>
    </rPh>
    <rPh sb="3" eb="5">
      <t>セジュツ</t>
    </rPh>
    <rPh sb="18" eb="20">
      <t>カイシ</t>
    </rPh>
    <rPh sb="21" eb="24">
      <t>ショウライテキ</t>
    </rPh>
    <rPh sb="26" eb="27">
      <t>ツキ</t>
    </rPh>
    <rPh sb="29" eb="31">
      <t>マンエン</t>
    </rPh>
    <rPh sb="32" eb="34">
      <t>メザ</t>
    </rPh>
    <phoneticPr fontId="3"/>
  </si>
  <si>
    <t>償却前利益</t>
    <rPh sb="0" eb="2">
      <t>ショウキャク</t>
    </rPh>
    <rPh sb="2" eb="3">
      <t>マエ</t>
    </rPh>
    <rPh sb="3" eb="5">
      <t>リエキ</t>
    </rPh>
    <phoneticPr fontId="3"/>
  </si>
  <si>
    <t>年間返済額</t>
    <rPh sb="0" eb="2">
      <t>ネンカン</t>
    </rPh>
    <rPh sb="2" eb="4">
      <t>ヘンサイ</t>
    </rPh>
    <rPh sb="4" eb="5">
      <t>ガク</t>
    </rPh>
    <phoneticPr fontId="3"/>
  </si>
  <si>
    <t>　平成○年○月認定資格取得（民間団体）</t>
    <rPh sb="1" eb="3">
      <t>ヘイセイ</t>
    </rPh>
    <rPh sb="4" eb="5">
      <t>ネン</t>
    </rPh>
    <rPh sb="6" eb="7">
      <t>ガツ</t>
    </rPh>
    <rPh sb="7" eb="9">
      <t>ニンテイ</t>
    </rPh>
    <rPh sb="9" eb="11">
      <t>シカク</t>
    </rPh>
    <rPh sb="11" eb="13">
      <t>シュトク</t>
    </rPh>
    <rPh sb="14" eb="16">
      <t>ミンカン</t>
    </rPh>
    <rPh sb="16" eb="18">
      <t>ダンタイ</t>
    </rPh>
    <phoneticPr fontId="3"/>
  </si>
  <si>
    <t>・開業場所、○○市○○町の賃貸アパートの一室にて開始。</t>
    <rPh sb="1" eb="3">
      <t>カイギョウ</t>
    </rPh>
    <rPh sb="3" eb="5">
      <t>バショ</t>
    </rPh>
    <rPh sb="8" eb="9">
      <t>シ</t>
    </rPh>
    <rPh sb="11" eb="12">
      <t>マチ</t>
    </rPh>
    <rPh sb="13" eb="15">
      <t>チンタイ</t>
    </rPh>
    <rPh sb="20" eb="22">
      <t>イッシツ</t>
    </rPh>
    <rPh sb="24" eb="26">
      <t>カイシ</t>
    </rPh>
    <phoneticPr fontId="3"/>
  </si>
  <si>
    <t>・顧客獲得のために○△市や○×市等へも出張施術を行う。</t>
    <rPh sb="1" eb="3">
      <t>コキャク</t>
    </rPh>
    <rPh sb="3" eb="5">
      <t>カクトク</t>
    </rPh>
    <rPh sb="11" eb="12">
      <t>シ</t>
    </rPh>
    <rPh sb="15" eb="16">
      <t>シ</t>
    </rPh>
    <rPh sb="16" eb="17">
      <t>トウ</t>
    </rPh>
    <rPh sb="19" eb="21">
      <t>シュッチョウ</t>
    </rPh>
    <rPh sb="21" eb="23">
      <t>セジュツ</t>
    </rPh>
    <rPh sb="24" eb="25">
      <t>オコナ</t>
    </rPh>
    <phoneticPr fontId="3"/>
  </si>
  <si>
    <t>・国道○○号という幹線道路沿いであることから（近隣に○○施設あり）</t>
    <rPh sb="1" eb="3">
      <t>コクドウ</t>
    </rPh>
    <rPh sb="5" eb="6">
      <t>ゴウ</t>
    </rPh>
    <rPh sb="9" eb="14">
      <t>カンセンドウロゾ</t>
    </rPh>
    <rPh sb="23" eb="25">
      <t>キンリン</t>
    </rPh>
    <rPh sb="28" eb="30">
      <t>シセツ</t>
    </rPh>
    <phoneticPr fontId="3"/>
  </si>
  <si>
    <t>今後の集客についても期待大。</t>
    <rPh sb="0" eb="2">
      <t>コンゴ</t>
    </rPh>
    <rPh sb="3" eb="5">
      <t>シュウキャク</t>
    </rPh>
    <rPh sb="10" eb="12">
      <t>キタイ</t>
    </rPh>
    <rPh sb="12" eb="13">
      <t>ダイ</t>
    </rPh>
    <phoneticPr fontId="3"/>
  </si>
  <si>
    <t>・現在の自宅・・・住宅ローン返済毎月○万円（残り2年）</t>
    <rPh sb="1" eb="3">
      <t>ゲンザイ</t>
    </rPh>
    <rPh sb="4" eb="6">
      <t>ジタク</t>
    </rPh>
    <rPh sb="9" eb="11">
      <t>ジュウタク</t>
    </rPh>
    <rPh sb="14" eb="16">
      <t>ヘンサイ</t>
    </rPh>
    <rPh sb="16" eb="18">
      <t>マイツキ</t>
    </rPh>
    <rPh sb="19" eb="21">
      <t>マンエン</t>
    </rPh>
    <rPh sb="22" eb="23">
      <t>ノコ</t>
    </rPh>
    <rPh sb="25" eb="26">
      <t>ネン</t>
    </rPh>
    <phoneticPr fontId="3"/>
  </si>
  <si>
    <t>・賃借人見込みあり・・・毎月○万円で賃貸予定。（住宅ローン返済に充当）</t>
    <rPh sb="1" eb="2">
      <t>チン</t>
    </rPh>
    <rPh sb="2" eb="3">
      <t>カ</t>
    </rPh>
    <rPh sb="3" eb="4">
      <t>ニン</t>
    </rPh>
    <rPh sb="4" eb="6">
      <t>ミコ</t>
    </rPh>
    <rPh sb="12" eb="14">
      <t>マイツキ</t>
    </rPh>
    <rPh sb="15" eb="16">
      <t>マン</t>
    </rPh>
    <rPh sb="16" eb="17">
      <t>エン</t>
    </rPh>
    <rPh sb="18" eb="20">
      <t>チンタイ</t>
    </rPh>
    <rPh sb="20" eb="22">
      <t>ヨテイ</t>
    </rPh>
    <rPh sb="24" eb="26">
      <t>ジュウタク</t>
    </rPh>
    <rPh sb="29" eb="31">
      <t>ヘンサイ</t>
    </rPh>
    <rPh sb="32" eb="34">
      <t>ジュウトウ</t>
    </rPh>
    <phoneticPr fontId="3"/>
  </si>
  <si>
    <t>　毎月○万円分は従来の住宅ローンと同様に夫負担。</t>
    <rPh sb="1" eb="3">
      <t>マイツキ</t>
    </rPh>
    <rPh sb="4" eb="5">
      <t>マン</t>
    </rPh>
    <rPh sb="5" eb="6">
      <t>エン</t>
    </rPh>
    <rPh sb="6" eb="7">
      <t>ブン</t>
    </rPh>
    <rPh sb="8" eb="10">
      <t>ジュウライ</t>
    </rPh>
    <rPh sb="11" eb="13">
      <t>ジュウタク</t>
    </rPh>
    <rPh sb="17" eb="19">
      <t>ドウヨウ</t>
    </rPh>
    <rPh sb="20" eb="21">
      <t>オット</t>
    </rPh>
    <rPh sb="21" eb="23">
      <t>フタン</t>
    </rPh>
    <phoneticPr fontId="3"/>
  </si>
  <si>
    <t>　山田　花子</t>
    <rPh sb="1" eb="3">
      <t>ヤマダ</t>
    </rPh>
    <rPh sb="4" eb="6">
      <t>ハナコ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</si>
</sst>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6"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15">
    <xf numFmtId="0" fontId="0" fillId="0" borderId="0" xfId="0">
      <alignment vertical="center"/>
    </xf>
    <xf numFmtId="0" fontId="1" fillId="0" borderId="1" xfId="0" applyFont="1" applyBorder="1" applyAlignment="1"/>
    <xf numFmtId="0" fontId="0" fillId="0" borderId="1" xfId="0" applyBorder="1" applyAlignment="1"/>
    <xf numFmtId="0" fontId="0" fillId="0" borderId="0" xfId="0" applyAlignment="1"/>
    <xf numFmtId="0" fontId="4" fillId="0" borderId="0" xfId="0" applyFont="1" applyAlignment="1">
      <alignment horizontal="right"/>
    </xf>
    <xf numFmtId="0" fontId="0" fillId="0" borderId="2" xfId="0" applyBorder="1" applyAlignment="1">
      <alignment horizontal="center"/>
    </xf>
    <xf numFmtId="0" fontId="5" fillId="0" borderId="2" xfId="0" applyFont="1" applyBorder="1" applyAlignment="1">
      <alignment horizontal="center" vertical="center" wrapText="1"/>
    </xf>
    <xf numFmtId="0" fontId="0" fillId="0" borderId="0" xfId="0" applyAlignment="1">
      <alignment horizontal="right"/>
    </xf>
    <xf numFmtId="176" fontId="0" fillId="0" borderId="2" xfId="0" applyNumberFormat="1" applyBorder="1" applyAlignment="1"/>
    <xf numFmtId="0" fontId="0" fillId="0" borderId="0" xfId="0" applyAlignment="1">
      <alignment horizontal="center"/>
    </xf>
    <xf numFmtId="0" fontId="0" fillId="0" borderId="2" xfId="0" applyBorder="1" applyAlignment="1"/>
    <xf numFmtId="9" fontId="0" fillId="0" borderId="2" xfId="0" applyNumberFormat="1" applyBorder="1" applyAlignment="1"/>
    <xf numFmtId="0" fontId="0" fillId="0" borderId="2" xfId="0" applyBorder="1" applyAlignment="1">
      <alignment horizontal="right"/>
    </xf>
    <xf numFmtId="176" fontId="0" fillId="0" borderId="2" xfId="0" applyNumberFormat="1" applyBorder="1" applyAlignment="1">
      <alignment horizontal="right"/>
    </xf>
    <xf numFmtId="177" fontId="0" fillId="0" borderId="2" xfId="0" applyNumberForma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0658;&#26408;&#12373;&#12435;/&#38263;&#26399;&#21454;&#25903;&#12539;&#23455;&#32318;&#12392;&#20104;&#248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
      <sheetName val="前提条件"/>
      <sheetName val="合計"/>
      <sheetName val="Sheet1"/>
      <sheetName val="副申書"/>
      <sheetName val="BS"/>
    </sheetNames>
    <sheetDataSet>
      <sheetData sheetId="0">
        <row r="8">
          <cell r="D8">
            <v>3840</v>
          </cell>
          <cell r="F8">
            <v>4800</v>
          </cell>
          <cell r="H8">
            <v>5600</v>
          </cell>
          <cell r="J8">
            <v>6400</v>
          </cell>
        </row>
        <row r="9">
          <cell r="D9">
            <v>1920</v>
          </cell>
          <cell r="F9">
            <v>2400</v>
          </cell>
          <cell r="H9">
            <v>2500</v>
          </cell>
          <cell r="J9">
            <v>2600</v>
          </cell>
        </row>
        <row r="10">
          <cell r="D10">
            <v>960</v>
          </cell>
          <cell r="F10">
            <v>1200</v>
          </cell>
          <cell r="H10">
            <v>1300</v>
          </cell>
          <cell r="J10">
            <v>1400</v>
          </cell>
        </row>
        <row r="11">
          <cell r="D11">
            <v>960</v>
          </cell>
          <cell r="F11">
            <v>1200</v>
          </cell>
          <cell r="H11">
            <v>1800</v>
          </cell>
          <cell r="J11">
            <v>2400</v>
          </cell>
        </row>
        <row r="13">
          <cell r="F13">
            <v>25</v>
          </cell>
          <cell r="H13">
            <v>16.666666666666664</v>
          </cell>
          <cell r="J13">
            <v>14.285714285714285</v>
          </cell>
        </row>
        <row r="14">
          <cell r="D14">
            <v>3168</v>
          </cell>
          <cell r="F14">
            <v>3960</v>
          </cell>
          <cell r="H14">
            <v>4690</v>
          </cell>
          <cell r="J14">
            <v>5420</v>
          </cell>
        </row>
        <row r="18">
          <cell r="D18">
            <v>1424</v>
          </cell>
          <cell r="F18">
            <v>1424</v>
          </cell>
          <cell r="H18">
            <v>1454</v>
          </cell>
          <cell r="J18">
            <v>1484</v>
          </cell>
        </row>
        <row r="26">
          <cell r="D26">
            <v>1744</v>
          </cell>
          <cell r="F26">
            <v>2536</v>
          </cell>
          <cell r="H26">
            <v>3236</v>
          </cell>
          <cell r="J26">
            <v>3936</v>
          </cell>
        </row>
        <row r="29">
          <cell r="D29">
            <v>60</v>
          </cell>
          <cell r="F29">
            <v>53</v>
          </cell>
          <cell r="H29">
            <v>43</v>
          </cell>
          <cell r="J29">
            <v>34</v>
          </cell>
        </row>
        <row r="31">
          <cell r="D31">
            <v>1684</v>
          </cell>
          <cell r="F31">
            <v>2483</v>
          </cell>
          <cell r="H31">
            <v>3193</v>
          </cell>
          <cell r="J31">
            <v>3902</v>
          </cell>
        </row>
        <row r="34">
          <cell r="D34">
            <v>1684</v>
          </cell>
          <cell r="F34">
            <v>2483</v>
          </cell>
          <cell r="H34">
            <v>3193</v>
          </cell>
          <cell r="J34">
            <v>3902</v>
          </cell>
        </row>
        <row r="36">
          <cell r="D36">
            <v>1684</v>
          </cell>
          <cell r="F36">
            <v>2483</v>
          </cell>
          <cell r="H36">
            <v>3193</v>
          </cell>
          <cell r="J36">
            <v>3902</v>
          </cell>
        </row>
        <row r="38">
          <cell r="D38">
            <v>1684</v>
          </cell>
          <cell r="F38">
            <v>2483</v>
          </cell>
          <cell r="H38">
            <v>3193</v>
          </cell>
          <cell r="J38">
            <v>3902</v>
          </cell>
        </row>
        <row r="39">
          <cell r="D39">
            <v>192</v>
          </cell>
          <cell r="F39">
            <v>384</v>
          </cell>
          <cell r="H39">
            <v>384</v>
          </cell>
          <cell r="J39">
            <v>384</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abSelected="1" topLeftCell="A19" workbookViewId="0">
      <selection activeCell="G12" sqref="G12"/>
    </sheetView>
  </sheetViews>
  <sheetFormatPr defaultRowHeight="13.5" x14ac:dyDescent="0.15"/>
  <cols>
    <col min="1" max="7" width="9" style="3"/>
    <col min="8" max="8" width="9" style="3" customWidth="1"/>
    <col min="9" max="9" width="10.5" style="3" customWidth="1"/>
    <col min="10" max="10" width="9" style="3"/>
    <col min="11" max="11" width="6" style="3" customWidth="1"/>
    <col min="12" max="12" width="9" style="3"/>
    <col min="13" max="13" width="6" style="3" customWidth="1"/>
    <col min="14" max="14" width="9" style="3"/>
    <col min="15" max="15" width="6" style="3" customWidth="1"/>
    <col min="16" max="16" width="9" style="3"/>
    <col min="17" max="17" width="6" style="3" customWidth="1"/>
    <col min="18" max="16384" width="9" style="3"/>
  </cols>
  <sheetData>
    <row r="1" spans="1:9" ht="14.25" x14ac:dyDescent="0.15">
      <c r="A1" s="1" t="s">
        <v>77</v>
      </c>
      <c r="B1" s="2"/>
    </row>
    <row r="4" spans="1:9" x14ac:dyDescent="0.15">
      <c r="A4" s="3" t="s">
        <v>0</v>
      </c>
      <c r="I4" s="3" t="s">
        <v>1</v>
      </c>
    </row>
    <row r="6" spans="1:9" x14ac:dyDescent="0.15">
      <c r="A6" s="3" t="s">
        <v>2</v>
      </c>
      <c r="I6" s="3" t="s">
        <v>3</v>
      </c>
    </row>
    <row r="7" spans="1:9" x14ac:dyDescent="0.15">
      <c r="A7" s="3" t="s">
        <v>69</v>
      </c>
      <c r="I7" s="3" t="s">
        <v>4</v>
      </c>
    </row>
    <row r="8" spans="1:9" x14ac:dyDescent="0.15">
      <c r="A8" s="3" t="s">
        <v>5</v>
      </c>
      <c r="I8" s="3" t="s">
        <v>6</v>
      </c>
    </row>
    <row r="9" spans="1:9" x14ac:dyDescent="0.15">
      <c r="A9" s="3" t="s">
        <v>70</v>
      </c>
      <c r="I9" s="3" t="s">
        <v>7</v>
      </c>
    </row>
    <row r="10" spans="1:9" x14ac:dyDescent="0.15">
      <c r="A10" s="3" t="s">
        <v>8</v>
      </c>
      <c r="I10" s="3" t="s">
        <v>9</v>
      </c>
    </row>
    <row r="11" spans="1:9" x14ac:dyDescent="0.15">
      <c r="A11" s="3" t="s">
        <v>71</v>
      </c>
      <c r="I11" s="3" t="s">
        <v>10</v>
      </c>
    </row>
    <row r="12" spans="1:9" x14ac:dyDescent="0.15">
      <c r="A12" s="3" t="s">
        <v>11</v>
      </c>
      <c r="I12" s="3" t="s">
        <v>12</v>
      </c>
    </row>
    <row r="13" spans="1:9" x14ac:dyDescent="0.15">
      <c r="A13" s="3" t="s">
        <v>13</v>
      </c>
      <c r="I13" s="3" t="s">
        <v>14</v>
      </c>
    </row>
    <row r="14" spans="1:9" x14ac:dyDescent="0.15">
      <c r="A14" s="3" t="s">
        <v>15</v>
      </c>
    </row>
    <row r="15" spans="1:9" x14ac:dyDescent="0.15">
      <c r="A15" s="3" t="s">
        <v>16</v>
      </c>
      <c r="I15" s="3" t="s">
        <v>74</v>
      </c>
    </row>
    <row r="16" spans="1:9" x14ac:dyDescent="0.15">
      <c r="A16" s="3" t="s">
        <v>72</v>
      </c>
      <c r="I16" s="3" t="s">
        <v>17</v>
      </c>
    </row>
    <row r="17" spans="1:17" x14ac:dyDescent="0.15">
      <c r="A17" s="3" t="s">
        <v>73</v>
      </c>
      <c r="I17" s="3" t="s">
        <v>75</v>
      </c>
    </row>
    <row r="18" spans="1:17" x14ac:dyDescent="0.15">
      <c r="A18" s="3" t="s">
        <v>18</v>
      </c>
      <c r="I18" s="3" t="s">
        <v>19</v>
      </c>
    </row>
    <row r="19" spans="1:17" x14ac:dyDescent="0.15">
      <c r="A19" s="3" t="s">
        <v>20</v>
      </c>
      <c r="I19" s="3" t="s">
        <v>76</v>
      </c>
    </row>
    <row r="21" spans="1:17" x14ac:dyDescent="0.15">
      <c r="I21" s="3" t="s">
        <v>21</v>
      </c>
    </row>
    <row r="22" spans="1:17" x14ac:dyDescent="0.15">
      <c r="I22" s="3" t="s">
        <v>22</v>
      </c>
    </row>
    <row r="23" spans="1:17" x14ac:dyDescent="0.15">
      <c r="A23" s="3" t="s">
        <v>23</v>
      </c>
      <c r="I23" s="3" t="s">
        <v>24</v>
      </c>
    </row>
    <row r="24" spans="1:17" x14ac:dyDescent="0.15">
      <c r="G24" s="4" t="s">
        <v>25</v>
      </c>
    </row>
    <row r="25" spans="1:17" ht="22.5" x14ac:dyDescent="0.15">
      <c r="A25" s="5"/>
      <c r="B25" s="5"/>
      <c r="C25" s="6" t="s">
        <v>26</v>
      </c>
      <c r="D25" s="6" t="s">
        <v>27</v>
      </c>
      <c r="E25" s="6" t="s">
        <v>28</v>
      </c>
      <c r="F25" s="6" t="s">
        <v>29</v>
      </c>
      <c r="G25" s="6" t="s">
        <v>30</v>
      </c>
      <c r="I25" s="3" t="s">
        <v>31</v>
      </c>
      <c r="Q25" s="7" t="s">
        <v>32</v>
      </c>
    </row>
    <row r="26" spans="1:17" x14ac:dyDescent="0.15">
      <c r="A26" s="5" t="s">
        <v>33</v>
      </c>
      <c r="B26" s="5"/>
      <c r="C26" s="8"/>
      <c r="D26" s="8">
        <v>133</v>
      </c>
      <c r="E26" s="8">
        <v>77</v>
      </c>
      <c r="F26" s="8"/>
      <c r="G26" s="8">
        <f>SUM(C26:F26)</f>
        <v>210</v>
      </c>
      <c r="J26" s="9" t="s">
        <v>34</v>
      </c>
      <c r="K26" s="9"/>
      <c r="L26" s="9" t="s">
        <v>35</v>
      </c>
      <c r="M26" s="9"/>
      <c r="N26" s="9" t="s">
        <v>36</v>
      </c>
      <c r="O26" s="9"/>
      <c r="P26" s="9" t="s">
        <v>37</v>
      </c>
      <c r="Q26" s="9"/>
    </row>
    <row r="27" spans="1:17" x14ac:dyDescent="0.15">
      <c r="A27" s="5" t="s">
        <v>38</v>
      </c>
      <c r="B27" s="5"/>
      <c r="C27" s="8">
        <v>150</v>
      </c>
      <c r="D27" s="8">
        <v>95</v>
      </c>
      <c r="E27" s="8">
        <v>55</v>
      </c>
      <c r="F27" s="8"/>
      <c r="G27" s="8">
        <f>SUM(C27:F27)</f>
        <v>300</v>
      </c>
      <c r="I27" s="10" t="s">
        <v>39</v>
      </c>
      <c r="J27" s="8">
        <f>[1]実績!D8</f>
        <v>3840</v>
      </c>
      <c r="K27" s="11">
        <f>J27/J$27</f>
        <v>1</v>
      </c>
      <c r="L27" s="8">
        <f>[1]実績!F8</f>
        <v>4800</v>
      </c>
      <c r="M27" s="11">
        <f>L27/L$27</f>
        <v>1</v>
      </c>
      <c r="N27" s="8">
        <f>[1]実績!H8</f>
        <v>5600</v>
      </c>
      <c r="O27" s="11">
        <f>N27/N$27</f>
        <v>1</v>
      </c>
      <c r="P27" s="8">
        <f>[1]実績!J8</f>
        <v>6400</v>
      </c>
      <c r="Q27" s="11">
        <f>P27/P$27</f>
        <v>1</v>
      </c>
    </row>
    <row r="28" spans="1:17" x14ac:dyDescent="0.15">
      <c r="A28" s="5" t="s">
        <v>40</v>
      </c>
      <c r="B28" s="5"/>
      <c r="C28" s="8">
        <v>140</v>
      </c>
      <c r="D28" s="8">
        <v>125</v>
      </c>
      <c r="E28" s="8">
        <v>72</v>
      </c>
      <c r="F28" s="8"/>
      <c r="G28" s="8">
        <f t="shared" ref="G28:G39" si="0">SUM(C28:F28)</f>
        <v>337</v>
      </c>
      <c r="I28" s="10" t="s">
        <v>41</v>
      </c>
      <c r="J28" s="8">
        <f>[1]実績!D9</f>
        <v>1920</v>
      </c>
      <c r="K28" s="11">
        <f t="shared" ref="K28:M40" si="1">J28/J$27</f>
        <v>0.5</v>
      </c>
      <c r="L28" s="8">
        <f>[1]実績!F9</f>
        <v>2400</v>
      </c>
      <c r="M28" s="11">
        <f t="shared" si="1"/>
        <v>0.5</v>
      </c>
      <c r="N28" s="8">
        <f>[1]実績!H9</f>
        <v>2500</v>
      </c>
      <c r="O28" s="11">
        <f t="shared" ref="O28:O30" si="2">N28/N$27</f>
        <v>0.44642857142857145</v>
      </c>
      <c r="P28" s="8">
        <f>[1]実績!J9</f>
        <v>2600</v>
      </c>
      <c r="Q28" s="11">
        <f t="shared" ref="Q28:Q30" si="3">P28/P$27</f>
        <v>0.40625</v>
      </c>
    </row>
    <row r="29" spans="1:17" x14ac:dyDescent="0.15">
      <c r="A29" s="5" t="s">
        <v>42</v>
      </c>
      <c r="B29" s="5"/>
      <c r="C29" s="8">
        <v>130</v>
      </c>
      <c r="D29" s="8">
        <v>70</v>
      </c>
      <c r="E29" s="8">
        <v>40</v>
      </c>
      <c r="F29" s="8"/>
      <c r="G29" s="8">
        <f t="shared" si="0"/>
        <v>240</v>
      </c>
      <c r="I29" s="10" t="s">
        <v>43</v>
      </c>
      <c r="J29" s="8">
        <f>[1]実績!D10</f>
        <v>960</v>
      </c>
      <c r="K29" s="11">
        <f t="shared" si="1"/>
        <v>0.25</v>
      </c>
      <c r="L29" s="8">
        <f>[1]実績!F10</f>
        <v>1200</v>
      </c>
      <c r="M29" s="11">
        <f t="shared" si="1"/>
        <v>0.25</v>
      </c>
      <c r="N29" s="8">
        <f>[1]実績!H10</f>
        <v>1300</v>
      </c>
      <c r="O29" s="11">
        <f t="shared" si="2"/>
        <v>0.23214285714285715</v>
      </c>
      <c r="P29" s="8">
        <f>[1]実績!J10</f>
        <v>1400</v>
      </c>
      <c r="Q29" s="11">
        <f t="shared" si="3"/>
        <v>0.21875</v>
      </c>
    </row>
    <row r="30" spans="1:17" x14ac:dyDescent="0.15">
      <c r="A30" s="5" t="s">
        <v>44</v>
      </c>
      <c r="B30" s="5"/>
      <c r="C30" s="8">
        <v>120</v>
      </c>
      <c r="D30" s="8">
        <v>57</v>
      </c>
      <c r="E30" s="8">
        <v>33</v>
      </c>
      <c r="F30" s="8"/>
      <c r="G30" s="8">
        <f t="shared" si="0"/>
        <v>210</v>
      </c>
      <c r="I30" s="10" t="s">
        <v>45</v>
      </c>
      <c r="J30" s="8">
        <f>[1]実績!D11</f>
        <v>960</v>
      </c>
      <c r="K30" s="11">
        <f t="shared" si="1"/>
        <v>0.25</v>
      </c>
      <c r="L30" s="8">
        <f>[1]実績!F11</f>
        <v>1200</v>
      </c>
      <c r="M30" s="11">
        <f t="shared" si="1"/>
        <v>0.25</v>
      </c>
      <c r="N30" s="8">
        <f>[1]実績!H11</f>
        <v>1800</v>
      </c>
      <c r="O30" s="11">
        <f t="shared" si="2"/>
        <v>0.32142857142857145</v>
      </c>
      <c r="P30" s="8">
        <f>[1]実績!J11</f>
        <v>2400</v>
      </c>
      <c r="Q30" s="11">
        <f t="shared" si="3"/>
        <v>0.375</v>
      </c>
    </row>
    <row r="31" spans="1:17" x14ac:dyDescent="0.15">
      <c r="A31" s="5" t="s">
        <v>46</v>
      </c>
      <c r="B31" s="5"/>
      <c r="C31" s="8">
        <v>80</v>
      </c>
      <c r="D31" s="8">
        <v>73</v>
      </c>
      <c r="E31" s="8">
        <v>42</v>
      </c>
      <c r="F31" s="8"/>
      <c r="G31" s="8">
        <f t="shared" si="0"/>
        <v>195</v>
      </c>
      <c r="I31" s="12" t="s">
        <v>47</v>
      </c>
      <c r="J31" s="13" t="s">
        <v>48</v>
      </c>
      <c r="K31" s="11"/>
      <c r="L31" s="14">
        <f>[1]実績!F13</f>
        <v>25</v>
      </c>
      <c r="M31" s="11"/>
      <c r="N31" s="14">
        <f>[1]実績!H13</f>
        <v>16.666666666666664</v>
      </c>
      <c r="O31" s="11"/>
      <c r="P31" s="14">
        <f>[1]実績!J13</f>
        <v>14.285714285714285</v>
      </c>
      <c r="Q31" s="11"/>
    </row>
    <row r="32" spans="1:17" x14ac:dyDescent="0.15">
      <c r="A32" s="5" t="s">
        <v>49</v>
      </c>
      <c r="B32" s="5"/>
      <c r="C32" s="8">
        <v>120</v>
      </c>
      <c r="D32" s="8">
        <v>70</v>
      </c>
      <c r="E32" s="8">
        <v>40</v>
      </c>
      <c r="F32" s="8"/>
      <c r="G32" s="8">
        <f t="shared" si="0"/>
        <v>230</v>
      </c>
      <c r="I32" s="10" t="s">
        <v>50</v>
      </c>
      <c r="J32" s="8">
        <f>[1]実績!D10*70/100</f>
        <v>672</v>
      </c>
      <c r="K32" s="11">
        <f t="shared" si="1"/>
        <v>0.17499999999999999</v>
      </c>
      <c r="L32" s="8">
        <f>[1]実績!F10*70/100</f>
        <v>840</v>
      </c>
      <c r="M32" s="11">
        <f t="shared" si="1"/>
        <v>0.17499999999999999</v>
      </c>
      <c r="N32" s="8">
        <f>[1]実績!H10*70/100</f>
        <v>910</v>
      </c>
      <c r="O32" s="11">
        <f t="shared" ref="O32:O40" si="4">N32/N$27</f>
        <v>0.16250000000000001</v>
      </c>
      <c r="P32" s="8">
        <f>[1]実績!J10*70/100</f>
        <v>980</v>
      </c>
      <c r="Q32" s="11">
        <f t="shared" ref="Q32:Q40" si="5">P32/P$27</f>
        <v>0.15312500000000001</v>
      </c>
    </row>
    <row r="33" spans="1:17" x14ac:dyDescent="0.15">
      <c r="A33" s="5" t="s">
        <v>51</v>
      </c>
      <c r="B33" s="5"/>
      <c r="C33" s="8">
        <v>70</v>
      </c>
      <c r="D33" s="8">
        <v>70</v>
      </c>
      <c r="E33" s="8">
        <v>40</v>
      </c>
      <c r="F33" s="8"/>
      <c r="G33" s="8">
        <f t="shared" si="0"/>
        <v>180</v>
      </c>
      <c r="I33" s="10" t="s">
        <v>52</v>
      </c>
      <c r="J33" s="8">
        <f>[1]実績!D14</f>
        <v>3168</v>
      </c>
      <c r="K33" s="11">
        <f t="shared" si="1"/>
        <v>0.82499999999999996</v>
      </c>
      <c r="L33" s="8">
        <f>[1]実績!F14</f>
        <v>3960</v>
      </c>
      <c r="M33" s="11">
        <f t="shared" si="1"/>
        <v>0.82499999999999996</v>
      </c>
      <c r="N33" s="8">
        <f>[1]実績!H14</f>
        <v>4690</v>
      </c>
      <c r="O33" s="11">
        <f t="shared" si="4"/>
        <v>0.83750000000000002</v>
      </c>
      <c r="P33" s="8">
        <f>[1]実績!J14</f>
        <v>5420</v>
      </c>
      <c r="Q33" s="11">
        <f t="shared" si="5"/>
        <v>0.84687500000000004</v>
      </c>
    </row>
    <row r="34" spans="1:17" x14ac:dyDescent="0.15">
      <c r="A34" s="5" t="s">
        <v>53</v>
      </c>
      <c r="B34" s="5"/>
      <c r="C34" s="8">
        <v>60</v>
      </c>
      <c r="D34" s="8">
        <v>75</v>
      </c>
      <c r="E34" s="8">
        <v>43</v>
      </c>
      <c r="F34" s="8"/>
      <c r="G34" s="8">
        <f t="shared" si="0"/>
        <v>178</v>
      </c>
      <c r="I34" s="10" t="s">
        <v>54</v>
      </c>
      <c r="J34" s="8">
        <f>[1]実績!D18</f>
        <v>1424</v>
      </c>
      <c r="K34" s="11">
        <f t="shared" si="1"/>
        <v>0.37083333333333335</v>
      </c>
      <c r="L34" s="8">
        <f>[1]実績!F18</f>
        <v>1424</v>
      </c>
      <c r="M34" s="11">
        <f t="shared" si="1"/>
        <v>0.29666666666666669</v>
      </c>
      <c r="N34" s="8">
        <f>[1]実績!H18</f>
        <v>1454</v>
      </c>
      <c r="O34" s="11">
        <f t="shared" si="4"/>
        <v>0.25964285714285712</v>
      </c>
      <c r="P34" s="8">
        <f>[1]実績!J18</f>
        <v>1484</v>
      </c>
      <c r="Q34" s="11">
        <f t="shared" si="5"/>
        <v>0.231875</v>
      </c>
    </row>
    <row r="35" spans="1:17" x14ac:dyDescent="0.15">
      <c r="A35" s="5" t="s">
        <v>55</v>
      </c>
      <c r="B35" s="5"/>
      <c r="C35" s="8">
        <v>50</v>
      </c>
      <c r="D35" s="8">
        <v>83</v>
      </c>
      <c r="E35" s="8">
        <v>47</v>
      </c>
      <c r="F35" s="8">
        <v>40</v>
      </c>
      <c r="G35" s="8">
        <f t="shared" si="0"/>
        <v>220</v>
      </c>
      <c r="I35" s="10" t="s">
        <v>56</v>
      </c>
      <c r="J35" s="8">
        <f>[1]実績!D26</f>
        <v>1744</v>
      </c>
      <c r="K35" s="11">
        <f t="shared" si="1"/>
        <v>0.45416666666666666</v>
      </c>
      <c r="L35" s="8">
        <f>[1]実績!F26</f>
        <v>2536</v>
      </c>
      <c r="M35" s="11">
        <f t="shared" si="1"/>
        <v>0.52833333333333332</v>
      </c>
      <c r="N35" s="8">
        <f>[1]実績!H26</f>
        <v>3236</v>
      </c>
      <c r="O35" s="11">
        <f t="shared" si="4"/>
        <v>0.57785714285714285</v>
      </c>
      <c r="P35" s="8">
        <f>[1]実績!J26</f>
        <v>3936</v>
      </c>
      <c r="Q35" s="11">
        <f t="shared" si="5"/>
        <v>0.61499999999999999</v>
      </c>
    </row>
    <row r="36" spans="1:17" x14ac:dyDescent="0.15">
      <c r="A36" s="5" t="s">
        <v>57</v>
      </c>
      <c r="B36" s="5"/>
      <c r="C36" s="8"/>
      <c r="D36" s="8">
        <v>102</v>
      </c>
      <c r="E36" s="8">
        <v>58</v>
      </c>
      <c r="F36" s="8">
        <v>60</v>
      </c>
      <c r="G36" s="8">
        <f t="shared" si="0"/>
        <v>220</v>
      </c>
      <c r="I36" s="10" t="s">
        <v>58</v>
      </c>
      <c r="J36" s="8">
        <f>[1]実績!D27</f>
        <v>0</v>
      </c>
      <c r="K36" s="11">
        <f t="shared" si="1"/>
        <v>0</v>
      </c>
      <c r="L36" s="8">
        <f>[1]実績!F27</f>
        <v>0</v>
      </c>
      <c r="M36" s="11">
        <f t="shared" si="1"/>
        <v>0</v>
      </c>
      <c r="N36" s="8">
        <f>[1]実績!H27</f>
        <v>0</v>
      </c>
      <c r="O36" s="11">
        <f t="shared" si="4"/>
        <v>0</v>
      </c>
      <c r="P36" s="8">
        <f>[1]実績!J27</f>
        <v>0</v>
      </c>
      <c r="Q36" s="11">
        <f t="shared" si="5"/>
        <v>0</v>
      </c>
    </row>
    <row r="37" spans="1:17" x14ac:dyDescent="0.15">
      <c r="A37" s="5" t="s">
        <v>59</v>
      </c>
      <c r="B37" s="5"/>
      <c r="C37" s="8"/>
      <c r="D37" s="8">
        <v>108</v>
      </c>
      <c r="E37" s="8">
        <v>62</v>
      </c>
      <c r="F37" s="8">
        <v>80</v>
      </c>
      <c r="G37" s="8">
        <f t="shared" si="0"/>
        <v>250</v>
      </c>
      <c r="I37" s="10" t="s">
        <v>60</v>
      </c>
      <c r="J37" s="8">
        <f>[1]実績!D29</f>
        <v>60</v>
      </c>
      <c r="K37" s="11">
        <f t="shared" si="1"/>
        <v>1.5625E-2</v>
      </c>
      <c r="L37" s="8">
        <f>[1]実績!F29</f>
        <v>53</v>
      </c>
      <c r="M37" s="11">
        <f t="shared" si="1"/>
        <v>1.1041666666666667E-2</v>
      </c>
      <c r="N37" s="8">
        <f>[1]実績!H29</f>
        <v>43</v>
      </c>
      <c r="O37" s="11">
        <f t="shared" si="4"/>
        <v>7.6785714285714287E-3</v>
      </c>
      <c r="P37" s="8">
        <f>[1]実績!J29</f>
        <v>34</v>
      </c>
      <c r="Q37" s="11">
        <f t="shared" si="5"/>
        <v>5.3125000000000004E-3</v>
      </c>
    </row>
    <row r="38" spans="1:17" x14ac:dyDescent="0.15">
      <c r="A38" s="5"/>
      <c r="B38" s="5"/>
      <c r="C38" s="8"/>
      <c r="D38" s="8"/>
      <c r="E38" s="8"/>
      <c r="F38" s="8"/>
      <c r="G38" s="8"/>
      <c r="I38" s="10" t="s">
        <v>61</v>
      </c>
      <c r="J38" s="8">
        <f>[1]実績!D31</f>
        <v>1684</v>
      </c>
      <c r="K38" s="11">
        <f t="shared" si="1"/>
        <v>0.43854166666666666</v>
      </c>
      <c r="L38" s="8">
        <f>[1]実績!F31</f>
        <v>2483</v>
      </c>
      <c r="M38" s="11">
        <f t="shared" si="1"/>
        <v>0.51729166666666671</v>
      </c>
      <c r="N38" s="8">
        <f>[1]実績!H31</f>
        <v>3193</v>
      </c>
      <c r="O38" s="11">
        <f t="shared" si="4"/>
        <v>0.57017857142857142</v>
      </c>
      <c r="P38" s="8">
        <f>[1]実績!J31</f>
        <v>3902</v>
      </c>
      <c r="Q38" s="11">
        <f t="shared" si="5"/>
        <v>0.60968750000000005</v>
      </c>
    </row>
    <row r="39" spans="1:17" x14ac:dyDescent="0.15">
      <c r="A39" s="5" t="s">
        <v>62</v>
      </c>
      <c r="B39" s="5"/>
      <c r="C39" s="8">
        <f>SUM(C26:C37)</f>
        <v>920</v>
      </c>
      <c r="D39" s="8">
        <f t="shared" ref="D39:F39" si="6">SUM(D26:D37)</f>
        <v>1061</v>
      </c>
      <c r="E39" s="8">
        <f t="shared" si="6"/>
        <v>609</v>
      </c>
      <c r="F39" s="8">
        <f t="shared" si="6"/>
        <v>180</v>
      </c>
      <c r="G39" s="8">
        <f t="shared" si="0"/>
        <v>2770</v>
      </c>
      <c r="I39" s="10" t="s">
        <v>63</v>
      </c>
      <c r="J39" s="8">
        <f>[1]実績!D34</f>
        <v>1684</v>
      </c>
      <c r="K39" s="11">
        <f t="shared" si="1"/>
        <v>0.43854166666666666</v>
      </c>
      <c r="L39" s="8">
        <f>[1]実績!F34</f>
        <v>2483</v>
      </c>
      <c r="M39" s="11">
        <f t="shared" si="1"/>
        <v>0.51729166666666671</v>
      </c>
      <c r="N39" s="8">
        <f>[1]実績!H34</f>
        <v>3193</v>
      </c>
      <c r="O39" s="11">
        <f t="shared" si="4"/>
        <v>0.57017857142857142</v>
      </c>
      <c r="P39" s="8">
        <f>[1]実績!J34</f>
        <v>3902</v>
      </c>
      <c r="Q39" s="11">
        <f t="shared" si="5"/>
        <v>0.60968750000000005</v>
      </c>
    </row>
    <row r="40" spans="1:17" x14ac:dyDescent="0.15">
      <c r="I40" s="10" t="s">
        <v>64</v>
      </c>
      <c r="J40" s="8">
        <f>[1]実績!D36</f>
        <v>1684</v>
      </c>
      <c r="K40" s="11">
        <f t="shared" si="1"/>
        <v>0.43854166666666666</v>
      </c>
      <c r="L40" s="8">
        <f>[1]実績!F36</f>
        <v>2483</v>
      </c>
      <c r="M40" s="11">
        <f t="shared" si="1"/>
        <v>0.51729166666666671</v>
      </c>
      <c r="N40" s="8">
        <f>[1]実績!H36</f>
        <v>3193</v>
      </c>
      <c r="O40" s="11">
        <f t="shared" si="4"/>
        <v>0.57017857142857142</v>
      </c>
      <c r="P40" s="8">
        <f>[1]実績!J36</f>
        <v>3902</v>
      </c>
      <c r="Q40" s="11">
        <f t="shared" si="5"/>
        <v>0.60968750000000005</v>
      </c>
    </row>
    <row r="41" spans="1:17" x14ac:dyDescent="0.15">
      <c r="B41" s="3" t="s">
        <v>65</v>
      </c>
      <c r="I41" s="10"/>
      <c r="J41" s="8"/>
      <c r="K41" s="11"/>
      <c r="L41" s="8"/>
      <c r="M41" s="11"/>
      <c r="N41" s="8"/>
      <c r="O41" s="11"/>
      <c r="P41" s="8"/>
      <c r="Q41" s="11"/>
    </row>
    <row r="42" spans="1:17" x14ac:dyDescent="0.15">
      <c r="B42" s="3" t="s">
        <v>66</v>
      </c>
      <c r="I42" s="10" t="s">
        <v>67</v>
      </c>
      <c r="J42" s="8">
        <f>[1]実績!D38</f>
        <v>1684</v>
      </c>
      <c r="K42" s="10"/>
      <c r="L42" s="8">
        <f>[1]実績!F38</f>
        <v>2483</v>
      </c>
      <c r="M42" s="10"/>
      <c r="N42" s="8">
        <f>[1]実績!H38</f>
        <v>3193</v>
      </c>
      <c r="O42" s="10"/>
      <c r="P42" s="8">
        <f>[1]実績!J38</f>
        <v>3902</v>
      </c>
      <c r="Q42" s="11"/>
    </row>
    <row r="43" spans="1:17" x14ac:dyDescent="0.15">
      <c r="I43" s="10" t="s">
        <v>68</v>
      </c>
      <c r="J43" s="8">
        <f>[1]実績!D39</f>
        <v>192</v>
      </c>
      <c r="K43" s="10"/>
      <c r="L43" s="8">
        <f>[1]実績!F39</f>
        <v>384</v>
      </c>
      <c r="M43" s="10"/>
      <c r="N43" s="8">
        <f>[1]実績!H39</f>
        <v>384</v>
      </c>
      <c r="O43" s="10"/>
      <c r="P43" s="8">
        <f>[1]実績!J39</f>
        <v>384</v>
      </c>
      <c r="Q43" s="11"/>
    </row>
  </sheetData>
  <mergeCells count="19">
    <mergeCell ref="A39:B39"/>
    <mergeCell ref="A33:B33"/>
    <mergeCell ref="A34:B34"/>
    <mergeCell ref="A35:B35"/>
    <mergeCell ref="A36:B36"/>
    <mergeCell ref="A37:B37"/>
    <mergeCell ref="A38:B38"/>
    <mergeCell ref="A27:B27"/>
    <mergeCell ref="A28:B28"/>
    <mergeCell ref="A29:B29"/>
    <mergeCell ref="A30:B30"/>
    <mergeCell ref="A31:B31"/>
    <mergeCell ref="A32:B32"/>
    <mergeCell ref="A25:B25"/>
    <mergeCell ref="A26:B26"/>
    <mergeCell ref="J26:K26"/>
    <mergeCell ref="L26:M26"/>
    <mergeCell ref="N26:O26"/>
    <mergeCell ref="P26:Q26"/>
  </mergeCells>
  <phoneticPr fontId="2"/>
  <pageMargins left="0.39370078740157483" right="0.19685039370078741" top="0.39370078740157483" bottom="0.19685039370078741"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魔法のシート（副申書）A4サイズにて作成</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affi8</dc:creator>
  <cp:lastModifiedBy>affi8</cp:lastModifiedBy>
  <cp:lastPrinted>2021-09-16T11:33:53Z</cp:lastPrinted>
  <dcterms:created xsi:type="dcterms:W3CDTF">2021-09-16T11:19:30Z</dcterms:created>
  <dcterms:modified xsi:type="dcterms:W3CDTF">2021-09-16T11:34:08Z</dcterms:modified>
</cp:coreProperties>
</file>